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ke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6" i="3"/>
  <c r="M7" i="3"/>
  <c r="M8" i="3"/>
  <c r="M9" i="3"/>
  <c r="M10" i="3"/>
  <c r="M11" i="3"/>
  <c r="M2" i="3" s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L29" i="3" l="1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M4" i="3" l="1"/>
  <c r="L30" i="3"/>
  <c r="L2" i="3"/>
  <c r="M30" i="3" l="1"/>
</calcChain>
</file>

<file path=xl/sharedStrings.xml><?xml version="1.0" encoding="utf-8"?>
<sst xmlns="http://schemas.openxmlformats.org/spreadsheetml/2006/main" count="215" uniqueCount="117">
  <si>
    <t>Brand</t>
  </si>
  <si>
    <t>Product group</t>
  </si>
  <si>
    <t>Article No</t>
  </si>
  <si>
    <t>Article Name</t>
  </si>
  <si>
    <t>Color</t>
  </si>
  <si>
    <t>COO</t>
  </si>
  <si>
    <t>Material</t>
  </si>
  <si>
    <t>Hailys</t>
  </si>
  <si>
    <t>China</t>
  </si>
  <si>
    <t>95%Polyester,5%Elastan</t>
  </si>
  <si>
    <t>black</t>
  </si>
  <si>
    <t>woodsmoke</t>
  </si>
  <si>
    <t>Zabaione</t>
  </si>
  <si>
    <t>rose</t>
  </si>
  <si>
    <t>Haily´s Teens</t>
  </si>
  <si>
    <t>60%Cotton,40%Polyester</t>
  </si>
  <si>
    <t>khaki</t>
  </si>
  <si>
    <t>Modell: SH C DR Swera</t>
  </si>
  <si>
    <t>taupe</t>
  </si>
  <si>
    <t>beige</t>
  </si>
  <si>
    <t>Z-ONE</t>
  </si>
  <si>
    <t>D-Kleider kurz</t>
  </si>
  <si>
    <t>K-Jacken</t>
  </si>
  <si>
    <t>100% Polyester</t>
  </si>
  <si>
    <t>D-Blazer</t>
  </si>
  <si>
    <t>D-Mäntel</t>
  </si>
  <si>
    <t>79%Nylon,19%Polyester,2%Elastane</t>
  </si>
  <si>
    <t>chocolate brown</t>
  </si>
  <si>
    <t>KY-2111035-Z1</t>
  </si>
  <si>
    <t>Modell: LS P CT Ines Z1</t>
  </si>
  <si>
    <t>grey</t>
  </si>
  <si>
    <t>DWE-1811033A-T</t>
  </si>
  <si>
    <t>Modell: LS P JK Amber</t>
  </si>
  <si>
    <t>cream</t>
  </si>
  <si>
    <t>pine grey</t>
  </si>
  <si>
    <t>JD-2011054A-T</t>
  </si>
  <si>
    <t>Modell: LS P JK Eila</t>
  </si>
  <si>
    <t>100% Nylon</t>
  </si>
  <si>
    <t>K-Westen</t>
  </si>
  <si>
    <t>DUH-2103050-T</t>
  </si>
  <si>
    <t>Modell: SL N VT Lina</t>
  </si>
  <si>
    <t>100% Polyamid</t>
  </si>
  <si>
    <t>DUH-2111058-T</t>
  </si>
  <si>
    <t>Modell: SL P VT Tori</t>
  </si>
  <si>
    <t>D-Westen</t>
  </si>
  <si>
    <t>COF-2111043</t>
  </si>
  <si>
    <t>Modell: SL P VT Liva</t>
  </si>
  <si>
    <t>D-Jacken</t>
  </si>
  <si>
    <t>SRB-2111034-Z1</t>
  </si>
  <si>
    <t>Modell: LS P JK Kitty Z1</t>
  </si>
  <si>
    <t>black zebra</t>
  </si>
  <si>
    <t>woodsmoke pepita</t>
  </si>
  <si>
    <t>UD-2103002-T</t>
  </si>
  <si>
    <t>Modell: LS P JK Leah</t>
  </si>
  <si>
    <t>SRB-2111039-T</t>
  </si>
  <si>
    <t>Modell: LS P JK Inka</t>
  </si>
  <si>
    <t>blue inka</t>
  </si>
  <si>
    <t>K-Blusen 1/1 Arm</t>
  </si>
  <si>
    <t>BAT-2102025-T</t>
  </si>
  <si>
    <t>Modell: LS P BL Isalie T</t>
  </si>
  <si>
    <t>64%Polyester,34%Viscose,2%Elastan</t>
  </si>
  <si>
    <t>khaki check</t>
  </si>
  <si>
    <t>LA-21011061-T</t>
  </si>
  <si>
    <t>Modell: LS N BL Chloe T</t>
  </si>
  <si>
    <t>5780 black diverse</t>
  </si>
  <si>
    <t>Italien</t>
  </si>
  <si>
    <t>lbeige</t>
  </si>
  <si>
    <t>LT-2206017</t>
  </si>
  <si>
    <t>LS P BZ Jo44sie</t>
  </si>
  <si>
    <t>black div</t>
  </si>
  <si>
    <t>K-Sakkos</t>
  </si>
  <si>
    <t>LF-25020-T</t>
  </si>
  <si>
    <t>Modell: LS P BZ Grace T</t>
  </si>
  <si>
    <t>97%Polyester,3%Elastane</t>
  </si>
  <si>
    <t>BK-144-053</t>
  </si>
  <si>
    <t>Blazer Lu44ise</t>
  </si>
  <si>
    <t>amazon</t>
  </si>
  <si>
    <t>BK-144-054</t>
  </si>
  <si>
    <t>dkhaki</t>
  </si>
  <si>
    <t>mud</t>
  </si>
  <si>
    <t>BK-134-122</t>
  </si>
  <si>
    <t>Blazer Ma44ja</t>
  </si>
  <si>
    <t>85%Polyester,12%Nylon,3%Elastane</t>
  </si>
  <si>
    <t>BK-144-070</t>
  </si>
  <si>
    <t>Coat Av44a</t>
  </si>
  <si>
    <t>camel</t>
  </si>
  <si>
    <t>50%Polyester,47%Wool,3%other fibre</t>
  </si>
  <si>
    <t>PBT-2108008-2</t>
  </si>
  <si>
    <t>SL P VT Ri44ke</t>
  </si>
  <si>
    <t>Pakistan</t>
  </si>
  <si>
    <t>YU-2102048A</t>
  </si>
  <si>
    <t>Bild</t>
  </si>
  <si>
    <t>170/176</t>
  </si>
  <si>
    <t>XS/S</t>
  </si>
  <si>
    <t>M/L</t>
  </si>
  <si>
    <t>S</t>
  </si>
  <si>
    <t>40/42</t>
  </si>
  <si>
    <t>146/152</t>
  </si>
  <si>
    <t>L</t>
  </si>
  <si>
    <t>44/46</t>
  </si>
  <si>
    <t>L/XL</t>
  </si>
  <si>
    <t>XL</t>
  </si>
  <si>
    <t>S/M</t>
  </si>
  <si>
    <t>48/50</t>
  </si>
  <si>
    <t>158/164</t>
  </si>
  <si>
    <t>134/140</t>
  </si>
  <si>
    <t>XXL</t>
  </si>
  <si>
    <t>M</t>
  </si>
  <si>
    <t>XS</t>
  </si>
  <si>
    <t>WHL</t>
  </si>
  <si>
    <t>RRP</t>
  </si>
  <si>
    <t xml:space="preserve">Lot Size Split </t>
  </si>
  <si>
    <t>Number of boxes</t>
  </si>
  <si>
    <t>Number of pc</t>
  </si>
  <si>
    <t xml:space="preserve">Total RRP
</t>
  </si>
  <si>
    <t>359</t>
  </si>
  <si>
    <t>Quantity pc in a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</si>
</sst>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&quot;€&quot;#,##0.00"/>
  </numFmts>
  <fonts count="7" x14ac:knownFonts="1">
    <font>
      <sz val="8"/>
      <color theme="1"/>
      <name val="Calibri"/>
      <family val="2"/>
    </font>
    <font>
      <sz val="1"/>
      <color indexed="9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  <font>
      <sz val="8"/>
      <color theme="1" tint="4.9989318521683403E-2"/>
      <name val="Calibri"/>
      <family val="2"/>
    </font>
    <font>
      <b/>
      <sz val="11"/>
      <color theme="1" tint="4.9989318521683403E-2"/>
      <name val="Calibri"/>
      <family val="2"/>
    </font>
    <font>
      <b/>
      <sz val="8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 tint="4.9989318521683403E-2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color theme="1" tint="4.9989318521683403E-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none"/>
      </font>
      <numFmt numFmtId="165" formatCode="&quot;€&quot;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numFmt numFmtId="3" formatCode="#,##0"/>
      <fill>
        <patternFill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3</xdr:row>
      <xdr:rowOff>12700</xdr:rowOff>
    </xdr:from>
    <xdr:to>
      <xdr:col>2</xdr:col>
      <xdr:colOff>949325</xdr:colOff>
      <xdr:row>3</xdr:row>
      <xdr:rowOff>1330325</xdr:rowOff>
    </xdr:to>
    <xdr:pic>
      <xdr:nvPicPr>
        <xdr:cNvPr id="227" name="Grafik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05553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</xdr:row>
      <xdr:rowOff>12700</xdr:rowOff>
    </xdr:from>
    <xdr:to>
      <xdr:col>2</xdr:col>
      <xdr:colOff>949325</xdr:colOff>
      <xdr:row>4</xdr:row>
      <xdr:rowOff>1330325</xdr:rowOff>
    </xdr:to>
    <xdr:pic>
      <xdr:nvPicPr>
        <xdr:cNvPr id="229" name="Grafik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18983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</xdr:row>
      <xdr:rowOff>12700</xdr:rowOff>
    </xdr:from>
    <xdr:to>
      <xdr:col>2</xdr:col>
      <xdr:colOff>949325</xdr:colOff>
      <xdr:row>5</xdr:row>
      <xdr:rowOff>1330325</xdr:rowOff>
    </xdr:to>
    <xdr:pic>
      <xdr:nvPicPr>
        <xdr:cNvPr id="233" name="Grafik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458440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</xdr:row>
      <xdr:rowOff>12700</xdr:rowOff>
    </xdr:from>
    <xdr:to>
      <xdr:col>2</xdr:col>
      <xdr:colOff>949325</xdr:colOff>
      <xdr:row>6</xdr:row>
      <xdr:rowOff>1330325</xdr:rowOff>
    </xdr:to>
    <xdr:pic>
      <xdr:nvPicPr>
        <xdr:cNvPr id="235" name="Grafik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59274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</xdr:row>
      <xdr:rowOff>12700</xdr:rowOff>
    </xdr:from>
    <xdr:to>
      <xdr:col>2</xdr:col>
      <xdr:colOff>949325</xdr:colOff>
      <xdr:row>7</xdr:row>
      <xdr:rowOff>1330325</xdr:rowOff>
    </xdr:to>
    <xdr:pic>
      <xdr:nvPicPr>
        <xdr:cNvPr id="237" name="Grafik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72704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</xdr:row>
      <xdr:rowOff>12700</xdr:rowOff>
    </xdr:from>
    <xdr:to>
      <xdr:col>2</xdr:col>
      <xdr:colOff>949325</xdr:colOff>
      <xdr:row>8</xdr:row>
      <xdr:rowOff>1330325</xdr:rowOff>
    </xdr:to>
    <xdr:pic>
      <xdr:nvPicPr>
        <xdr:cNvPr id="239" name="Grafik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86134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9</xdr:row>
      <xdr:rowOff>12700</xdr:rowOff>
    </xdr:from>
    <xdr:to>
      <xdr:col>2</xdr:col>
      <xdr:colOff>949325</xdr:colOff>
      <xdr:row>9</xdr:row>
      <xdr:rowOff>1330325</xdr:rowOff>
    </xdr:to>
    <xdr:pic>
      <xdr:nvPicPr>
        <xdr:cNvPr id="241" name="Grafik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5995650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10</xdr:row>
      <xdr:rowOff>12700</xdr:rowOff>
    </xdr:from>
    <xdr:to>
      <xdr:col>2</xdr:col>
      <xdr:colOff>949325</xdr:colOff>
      <xdr:row>10</xdr:row>
      <xdr:rowOff>1330325</xdr:rowOff>
    </xdr:to>
    <xdr:pic>
      <xdr:nvPicPr>
        <xdr:cNvPr id="243" name="Grafik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612995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11</xdr:row>
      <xdr:rowOff>12700</xdr:rowOff>
    </xdr:from>
    <xdr:to>
      <xdr:col>2</xdr:col>
      <xdr:colOff>949325</xdr:colOff>
      <xdr:row>11</xdr:row>
      <xdr:rowOff>1330325</xdr:rowOff>
    </xdr:to>
    <xdr:pic>
      <xdr:nvPicPr>
        <xdr:cNvPr id="245" name="Grafik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626425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12</xdr:row>
      <xdr:rowOff>12700</xdr:rowOff>
    </xdr:from>
    <xdr:to>
      <xdr:col>2</xdr:col>
      <xdr:colOff>949325</xdr:colOff>
      <xdr:row>12</xdr:row>
      <xdr:rowOff>1330325</xdr:rowOff>
    </xdr:to>
    <xdr:pic>
      <xdr:nvPicPr>
        <xdr:cNvPr id="265" name="Grafik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7607280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13</xdr:row>
      <xdr:rowOff>12700</xdr:rowOff>
    </xdr:from>
    <xdr:to>
      <xdr:col>2</xdr:col>
      <xdr:colOff>949325</xdr:colOff>
      <xdr:row>13</xdr:row>
      <xdr:rowOff>1330325</xdr:rowOff>
    </xdr:to>
    <xdr:pic>
      <xdr:nvPicPr>
        <xdr:cNvPr id="271" name="Grafik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801018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14</xdr:row>
      <xdr:rowOff>12700</xdr:rowOff>
    </xdr:from>
    <xdr:to>
      <xdr:col>2</xdr:col>
      <xdr:colOff>949325</xdr:colOff>
      <xdr:row>14</xdr:row>
      <xdr:rowOff>1330325</xdr:rowOff>
    </xdr:to>
    <xdr:pic>
      <xdr:nvPicPr>
        <xdr:cNvPr id="273" name="Grafik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18144490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15</xdr:row>
      <xdr:rowOff>12700</xdr:rowOff>
    </xdr:from>
    <xdr:to>
      <xdr:col>2</xdr:col>
      <xdr:colOff>949325</xdr:colOff>
      <xdr:row>15</xdr:row>
      <xdr:rowOff>1330325</xdr:rowOff>
    </xdr:to>
    <xdr:pic>
      <xdr:nvPicPr>
        <xdr:cNvPr id="303" name="Grafik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2015902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16</xdr:row>
      <xdr:rowOff>12700</xdr:rowOff>
    </xdr:from>
    <xdr:to>
      <xdr:col>2</xdr:col>
      <xdr:colOff>949325</xdr:colOff>
      <xdr:row>16</xdr:row>
      <xdr:rowOff>1330325</xdr:rowOff>
    </xdr:to>
    <xdr:pic>
      <xdr:nvPicPr>
        <xdr:cNvPr id="315" name="Grafik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2096484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17</xdr:row>
      <xdr:rowOff>12700</xdr:rowOff>
    </xdr:from>
    <xdr:to>
      <xdr:col>2</xdr:col>
      <xdr:colOff>949325</xdr:colOff>
      <xdr:row>17</xdr:row>
      <xdr:rowOff>1330325</xdr:rowOff>
    </xdr:to>
    <xdr:pic>
      <xdr:nvPicPr>
        <xdr:cNvPr id="333" name="Grafik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2217356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18</xdr:row>
      <xdr:rowOff>12700</xdr:rowOff>
    </xdr:from>
    <xdr:to>
      <xdr:col>2</xdr:col>
      <xdr:colOff>949325</xdr:colOff>
      <xdr:row>18</xdr:row>
      <xdr:rowOff>1330325</xdr:rowOff>
    </xdr:to>
    <xdr:pic>
      <xdr:nvPicPr>
        <xdr:cNvPr id="335" name="Grafik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2230786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19</xdr:row>
      <xdr:rowOff>12700</xdr:rowOff>
    </xdr:from>
    <xdr:to>
      <xdr:col>2</xdr:col>
      <xdr:colOff>949325</xdr:colOff>
      <xdr:row>19</xdr:row>
      <xdr:rowOff>1330325</xdr:rowOff>
    </xdr:to>
    <xdr:pic>
      <xdr:nvPicPr>
        <xdr:cNvPr id="453" name="Grafik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023171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20</xdr:row>
      <xdr:rowOff>12700</xdr:rowOff>
    </xdr:from>
    <xdr:to>
      <xdr:col>2</xdr:col>
      <xdr:colOff>949325</xdr:colOff>
      <xdr:row>20</xdr:row>
      <xdr:rowOff>1330325</xdr:rowOff>
    </xdr:to>
    <xdr:pic>
      <xdr:nvPicPr>
        <xdr:cNvPr id="471" name="Grafik 47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144043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21</xdr:row>
      <xdr:rowOff>12700</xdr:rowOff>
    </xdr:from>
    <xdr:to>
      <xdr:col>2</xdr:col>
      <xdr:colOff>949325</xdr:colOff>
      <xdr:row>21</xdr:row>
      <xdr:rowOff>1330325</xdr:rowOff>
    </xdr:to>
    <xdr:pic>
      <xdr:nvPicPr>
        <xdr:cNvPr id="491" name="Grafik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279489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22</xdr:row>
      <xdr:rowOff>12700</xdr:rowOff>
    </xdr:from>
    <xdr:to>
      <xdr:col>2</xdr:col>
      <xdr:colOff>949325</xdr:colOff>
      <xdr:row>22</xdr:row>
      <xdr:rowOff>1330325</xdr:rowOff>
    </xdr:to>
    <xdr:pic>
      <xdr:nvPicPr>
        <xdr:cNvPr id="499" name="Grafik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333210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23</xdr:row>
      <xdr:rowOff>12700</xdr:rowOff>
    </xdr:from>
    <xdr:to>
      <xdr:col>2</xdr:col>
      <xdr:colOff>949325</xdr:colOff>
      <xdr:row>23</xdr:row>
      <xdr:rowOff>1330325</xdr:rowOff>
    </xdr:to>
    <xdr:pic>
      <xdr:nvPicPr>
        <xdr:cNvPr id="501" name="Grafik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346640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24</xdr:row>
      <xdr:rowOff>12700</xdr:rowOff>
    </xdr:from>
    <xdr:to>
      <xdr:col>2</xdr:col>
      <xdr:colOff>949325</xdr:colOff>
      <xdr:row>24</xdr:row>
      <xdr:rowOff>1330325</xdr:rowOff>
    </xdr:to>
    <xdr:pic>
      <xdr:nvPicPr>
        <xdr:cNvPr id="523" name="Grafik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494373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25</xdr:row>
      <xdr:rowOff>12700</xdr:rowOff>
    </xdr:from>
    <xdr:to>
      <xdr:col>2</xdr:col>
      <xdr:colOff>949325</xdr:colOff>
      <xdr:row>25</xdr:row>
      <xdr:rowOff>1330325</xdr:rowOff>
    </xdr:to>
    <xdr:pic>
      <xdr:nvPicPr>
        <xdr:cNvPr id="527" name="Grafik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5212337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26</xdr:row>
      <xdr:rowOff>12700</xdr:rowOff>
    </xdr:from>
    <xdr:to>
      <xdr:col>2</xdr:col>
      <xdr:colOff>949325</xdr:colOff>
      <xdr:row>26</xdr:row>
      <xdr:rowOff>1330325</xdr:rowOff>
    </xdr:to>
    <xdr:pic>
      <xdr:nvPicPr>
        <xdr:cNvPr id="531" name="Grafik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54809425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27</xdr:row>
      <xdr:rowOff>12700</xdr:rowOff>
    </xdr:from>
    <xdr:to>
      <xdr:col>2</xdr:col>
      <xdr:colOff>949325</xdr:colOff>
      <xdr:row>27</xdr:row>
      <xdr:rowOff>1330325</xdr:rowOff>
    </xdr:to>
    <xdr:pic>
      <xdr:nvPicPr>
        <xdr:cNvPr id="533" name="Grafik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56152450"/>
          <a:ext cx="936625" cy="1317625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28</xdr:row>
      <xdr:rowOff>12700</xdr:rowOff>
    </xdr:from>
    <xdr:to>
      <xdr:col>2</xdr:col>
      <xdr:colOff>949325</xdr:colOff>
      <xdr:row>28</xdr:row>
      <xdr:rowOff>1330325</xdr:rowOff>
    </xdr:to>
    <xdr:pic>
      <xdr:nvPicPr>
        <xdr:cNvPr id="545" name="Grafik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425" y="364220125"/>
          <a:ext cx="936625" cy="1317625"/>
        </a:xfrm>
        <a:prstGeom prst="rect">
          <a:avLst/>
        </a:prstGeom>
      </xdr:spPr>
    </xdr:pic>
    <xdr:clientData/>
  </xdr:twoCellAnchor>
  <xdr:twoCellAnchor>
    <xdr:from>
      <xdr:col>0</xdr:col>
      <xdr:colOff>49697</xdr:colOff>
      <xdr:row>0</xdr:row>
      <xdr:rowOff>4142</xdr:rowOff>
    </xdr:from>
    <xdr:to>
      <xdr:col>4</xdr:col>
      <xdr:colOff>86968</xdr:colOff>
      <xdr:row>1</xdr:row>
      <xdr:rowOff>166454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697" y="4142"/>
          <a:ext cx="3246782" cy="4273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Abfrage1" displayName="Abfrage1" ref="A3:AE30" totalsRowCount="1" headerRowDxfId="66" dataDxfId="64" headerRowBorderDxfId="65" tableBorderDxfId="63" totalsRowBorderDxfId="62">
  <autoFilter ref="A3:AE29"/>
  <tableColumns count="31">
    <tableColumn id="1" name="Brand" dataDxfId="61" totalsRowDxfId="60"/>
    <tableColumn id="2" name="Product group" dataDxfId="59" totalsRowDxfId="58"/>
    <tableColumn id="22" name="Bild" dataDxfId="57" totalsRowDxfId="56"/>
    <tableColumn id="3" name="Article No" dataDxfId="55" totalsRowDxfId="54"/>
    <tableColumn id="4" name="Article Name" dataDxfId="53" totalsRowDxfId="52"/>
    <tableColumn id="5" name="Color" dataDxfId="51" totalsRowDxfId="50"/>
    <tableColumn id="6" name="COO" dataDxfId="49" totalsRowDxfId="48"/>
    <tableColumn id="7" name="Material" dataDxfId="47" totalsRowDxfId="46"/>
    <tableColumn id="9" name="WHL" dataDxfId="45" totalsRowDxfId="44"/>
    <tableColumn id="16" name="RRP" dataDxfId="43" totalsRowDxfId="42"/>
    <tableColumn id="42" name="Number of boxes" totalsRowLabel="359" dataDxfId="41" totalsRowDxfId="40"/>
    <tableColumn id="40" name="Number of pc" totalsRowFunction="sum" dataDxfId="39" totalsRowDxfId="38"/>
    <tableColumn id="39" name="Total RRP_x000a_" totalsRowFunction="sum" dataDxfId="37" totalsRowDxfId="36">
      <calculatedColumnFormula>Abfrage1[[#This Row],[Number of pc]]*Abfrage1[[#This Row],[RRP]]</calculatedColumnFormula>
    </tableColumn>
    <tableColumn id="13" name="Quantity pc in a box" dataDxfId="35" totalsRowDxfId="34"/>
    <tableColumn id="18" name="XS" dataDxfId="33" totalsRowDxfId="32"/>
    <tableColumn id="19" name="S" dataDxfId="31" totalsRowDxfId="30"/>
    <tableColumn id="20" name="M" dataDxfId="29" totalsRowDxfId="28"/>
    <tableColumn id="21" name="L" dataDxfId="27" totalsRowDxfId="26"/>
    <tableColumn id="23" name="XL" dataDxfId="25" totalsRowDxfId="24"/>
    <tableColumn id="24" name="XXL" dataDxfId="23" totalsRowDxfId="22"/>
    <tableColumn id="25" name="XS/S" dataDxfId="21" totalsRowDxfId="20"/>
    <tableColumn id="26" name="S/M" dataDxfId="19" totalsRowDxfId="18"/>
    <tableColumn id="27" name="M/L" dataDxfId="17" totalsRowDxfId="16"/>
    <tableColumn id="28" name="L/XL" dataDxfId="15" totalsRowDxfId="14"/>
    <tableColumn id="29" name="40/42" dataDxfId="13" totalsRowDxfId="12"/>
    <tableColumn id="30" name="44/46" dataDxfId="11" totalsRowDxfId="10"/>
    <tableColumn id="31" name="48/50" dataDxfId="9" totalsRowDxfId="8"/>
    <tableColumn id="32" name="134/140" dataDxfId="7" totalsRowDxfId="6"/>
    <tableColumn id="34" name="146/152" dataDxfId="5" totalsRowDxfId="4"/>
    <tableColumn id="33" name="158/164" dataDxfId="3" totalsRowDxfId="2"/>
    <tableColumn id="35" name="170/176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zoomScale="115" zoomScaleNormal="115" workbookViewId="0">
      <pane ySplit="3" topLeftCell="A4" activePane="bottomLeft" state="frozen"/>
      <selection pane="bottomLeft" activeCell="N4" sqref="N4"/>
    </sheetView>
  </sheetViews>
  <sheetFormatPr defaultColWidth="12" defaultRowHeight="11.25" x14ac:dyDescent="0.2"/>
  <cols>
    <col min="1" max="1" width="11.5" bestFit="1" customWidth="1"/>
    <col min="2" max="2" width="13" style="18" customWidth="1"/>
    <col min="3" max="3" width="16.6640625" customWidth="1"/>
    <col min="4" max="4" width="13.1640625" style="18" customWidth="1"/>
    <col min="5" max="5" width="14.6640625" style="18" customWidth="1"/>
    <col min="6" max="6" width="11" customWidth="1"/>
    <col min="7" max="7" width="11.1640625" bestFit="1" customWidth="1"/>
    <col min="8" max="8" width="11.1640625" customWidth="1"/>
    <col min="9" max="9" width="11.6640625" style="6" bestFit="1" customWidth="1"/>
    <col min="10" max="10" width="11.6640625" style="6" customWidth="1"/>
    <col min="11" max="12" width="10.1640625" style="14" customWidth="1"/>
    <col min="13" max="13" width="12.5" style="11" bestFit="1" customWidth="1"/>
    <col min="14" max="14" width="14.1640625" style="29" customWidth="1"/>
    <col min="15" max="27" width="6" style="29" customWidth="1"/>
    <col min="28" max="31" width="8.6640625" style="29" customWidth="1"/>
  </cols>
  <sheetData>
    <row r="1" spans="1:31" x14ac:dyDescent="0.2">
      <c r="A1" s="7"/>
      <c r="B1" s="16"/>
      <c r="C1" s="7"/>
      <c r="D1" s="16"/>
      <c r="E1" s="16"/>
      <c r="F1" s="7"/>
      <c r="G1" s="7"/>
      <c r="H1" s="7"/>
      <c r="I1" s="8"/>
      <c r="J1" s="8"/>
      <c r="K1" s="9"/>
      <c r="L1" s="12"/>
      <c r="M1" s="15"/>
    </row>
    <row r="2" spans="1:31" ht="15" x14ac:dyDescent="0.25">
      <c r="A2" s="7"/>
      <c r="B2" s="16"/>
      <c r="C2" s="7"/>
      <c r="D2" s="16"/>
      <c r="E2" s="16"/>
      <c r="F2" s="7"/>
      <c r="G2" s="7"/>
      <c r="H2" s="7"/>
      <c r="I2" s="8"/>
      <c r="J2" s="8"/>
      <c r="K2" s="33">
        <v>359</v>
      </c>
      <c r="L2" s="34">
        <f>SUBTOTAL(9,L4:L29)</f>
        <v>3507</v>
      </c>
      <c r="M2" s="35">
        <f>SUM(Abfrage1[Total RRP
])</f>
        <v>183569.93000000005</v>
      </c>
      <c r="O2" s="39" t="s">
        <v>111</v>
      </c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1"/>
    </row>
    <row r="3" spans="1:31" s="23" customFormat="1" ht="22.5" x14ac:dyDescent="0.2">
      <c r="A3" s="24" t="s">
        <v>0</v>
      </c>
      <c r="B3" s="25" t="s">
        <v>1</v>
      </c>
      <c r="C3" s="25" t="s">
        <v>91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7" t="s">
        <v>109</v>
      </c>
      <c r="J3" s="27" t="s">
        <v>110</v>
      </c>
      <c r="K3" s="28" t="s">
        <v>112</v>
      </c>
      <c r="L3" s="28" t="s">
        <v>113</v>
      </c>
      <c r="M3" s="27" t="s">
        <v>114</v>
      </c>
      <c r="N3" s="26" t="s">
        <v>116</v>
      </c>
      <c r="O3" s="26" t="s">
        <v>108</v>
      </c>
      <c r="P3" s="26" t="s">
        <v>95</v>
      </c>
      <c r="Q3" s="26" t="s">
        <v>107</v>
      </c>
      <c r="R3" s="26" t="s">
        <v>98</v>
      </c>
      <c r="S3" s="26" t="s">
        <v>101</v>
      </c>
      <c r="T3" s="26" t="s">
        <v>106</v>
      </c>
      <c r="U3" s="26" t="s">
        <v>93</v>
      </c>
      <c r="V3" s="26" t="s">
        <v>102</v>
      </c>
      <c r="W3" s="26" t="s">
        <v>94</v>
      </c>
      <c r="X3" s="26" t="s">
        <v>100</v>
      </c>
      <c r="Y3" s="26" t="s">
        <v>96</v>
      </c>
      <c r="Z3" s="26" t="s">
        <v>99</v>
      </c>
      <c r="AA3" s="26" t="s">
        <v>103</v>
      </c>
      <c r="AB3" s="26" t="s">
        <v>105</v>
      </c>
      <c r="AC3" s="26" t="s">
        <v>97</v>
      </c>
      <c r="AD3" s="26" t="s">
        <v>104</v>
      </c>
      <c r="AE3" s="26" t="s">
        <v>92</v>
      </c>
    </row>
    <row r="4" spans="1:31" ht="105.95" customHeight="1" x14ac:dyDescent="0.2">
      <c r="A4" s="1" t="s">
        <v>20</v>
      </c>
      <c r="B4" s="17" t="s">
        <v>25</v>
      </c>
      <c r="C4" s="3">
        <v>114</v>
      </c>
      <c r="D4" s="17" t="s">
        <v>28</v>
      </c>
      <c r="E4" s="17" t="s">
        <v>29</v>
      </c>
      <c r="F4" s="2" t="s">
        <v>11</v>
      </c>
      <c r="G4" s="2" t="s">
        <v>8</v>
      </c>
      <c r="H4" s="2" t="s">
        <v>23</v>
      </c>
      <c r="I4" s="4">
        <v>19.940000000000001</v>
      </c>
      <c r="J4" s="4">
        <v>54.99</v>
      </c>
      <c r="K4" s="13">
        <v>6</v>
      </c>
      <c r="L4" s="37">
        <f>Abfrage1[[#This Row],[Number of boxes]]*Abfrage1[[#This Row],[Quantity pc in a box]]</f>
        <v>54</v>
      </c>
      <c r="M4" s="10">
        <f>Abfrage1[[#This Row],[Number of pc]]*Abfrage1[[#This Row],[RRP]]</f>
        <v>2969.46</v>
      </c>
      <c r="N4" s="30">
        <v>9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>
        <v>1</v>
      </c>
      <c r="Z4" s="30">
        <v>4</v>
      </c>
      <c r="AA4" s="30">
        <v>3</v>
      </c>
      <c r="AB4" s="30"/>
      <c r="AC4" s="30"/>
      <c r="AD4" s="30"/>
      <c r="AE4" s="30"/>
    </row>
    <row r="5" spans="1:31" ht="105.95" customHeight="1" x14ac:dyDescent="0.2">
      <c r="A5" s="1" t="s">
        <v>20</v>
      </c>
      <c r="B5" s="17" t="s">
        <v>25</v>
      </c>
      <c r="C5" s="3">
        <v>115</v>
      </c>
      <c r="D5" s="17" t="s">
        <v>28</v>
      </c>
      <c r="E5" s="17" t="s">
        <v>29</v>
      </c>
      <c r="F5" s="2" t="s">
        <v>30</v>
      </c>
      <c r="G5" s="2" t="s">
        <v>8</v>
      </c>
      <c r="H5" s="2" t="s">
        <v>23</v>
      </c>
      <c r="I5" s="4">
        <v>19.940000000000001</v>
      </c>
      <c r="J5" s="4">
        <v>54.99</v>
      </c>
      <c r="K5" s="13">
        <v>9</v>
      </c>
      <c r="L5" s="37">
        <f>Abfrage1[[#This Row],[Number of boxes]]*Abfrage1[[#This Row],[Quantity pc in a box]]</f>
        <v>81</v>
      </c>
      <c r="M5" s="10">
        <f>Abfrage1[[#This Row],[Number of pc]]*Abfrage1[[#This Row],[RRP]]</f>
        <v>4454.1900000000005</v>
      </c>
      <c r="N5" s="30">
        <v>9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>
        <v>1</v>
      </c>
      <c r="Z5" s="30">
        <v>4</v>
      </c>
      <c r="AA5" s="30">
        <v>3</v>
      </c>
      <c r="AB5" s="30"/>
      <c r="AC5" s="30"/>
      <c r="AD5" s="30"/>
      <c r="AE5" s="30"/>
    </row>
    <row r="6" spans="1:31" ht="105.95" customHeight="1" x14ac:dyDescent="0.2">
      <c r="A6" s="1" t="s">
        <v>14</v>
      </c>
      <c r="B6" s="17" t="s">
        <v>22</v>
      </c>
      <c r="C6" s="3">
        <v>117</v>
      </c>
      <c r="D6" s="17" t="s">
        <v>31</v>
      </c>
      <c r="E6" s="17" t="s">
        <v>32</v>
      </c>
      <c r="F6" s="2" t="s">
        <v>33</v>
      </c>
      <c r="G6" s="2" t="s">
        <v>8</v>
      </c>
      <c r="H6" s="2" t="s">
        <v>23</v>
      </c>
      <c r="I6" s="4">
        <v>20.99</v>
      </c>
      <c r="J6" s="4">
        <v>55.99</v>
      </c>
      <c r="K6" s="13">
        <v>22</v>
      </c>
      <c r="L6" s="37">
        <f>Abfrage1[[#This Row],[Number of boxes]]*Abfrage1[[#This Row],[Quantity pc in a box]]</f>
        <v>220</v>
      </c>
      <c r="M6" s="10">
        <f>Abfrage1[[#This Row],[Number of pc]]*Abfrage1[[#This Row],[RRP]]</f>
        <v>12317.800000000001</v>
      </c>
      <c r="N6" s="30">
        <v>10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>
        <v>3</v>
      </c>
      <c r="AC6" s="30">
        <v>3</v>
      </c>
      <c r="AD6" s="30">
        <v>3</v>
      </c>
      <c r="AE6" s="30">
        <v>1</v>
      </c>
    </row>
    <row r="7" spans="1:31" ht="105.95" customHeight="1" x14ac:dyDescent="0.2">
      <c r="A7" s="1" t="s">
        <v>14</v>
      </c>
      <c r="B7" s="17" t="s">
        <v>22</v>
      </c>
      <c r="C7" s="3">
        <v>118</v>
      </c>
      <c r="D7" s="17" t="s">
        <v>31</v>
      </c>
      <c r="E7" s="17" t="s">
        <v>32</v>
      </c>
      <c r="F7" s="2" t="s">
        <v>34</v>
      </c>
      <c r="G7" s="2" t="s">
        <v>8</v>
      </c>
      <c r="H7" s="2" t="s">
        <v>23</v>
      </c>
      <c r="I7" s="4">
        <v>20.99</v>
      </c>
      <c r="J7" s="4">
        <v>55.99</v>
      </c>
      <c r="K7" s="13">
        <v>57</v>
      </c>
      <c r="L7" s="37">
        <f>Abfrage1[[#This Row],[Number of boxes]]*Abfrage1[[#This Row],[Quantity pc in a box]]</f>
        <v>570</v>
      </c>
      <c r="M7" s="10">
        <f>Abfrage1[[#This Row],[Number of pc]]*Abfrage1[[#This Row],[RRP]]</f>
        <v>31914.300000000003</v>
      </c>
      <c r="N7" s="30">
        <v>10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3</v>
      </c>
      <c r="AC7" s="30">
        <v>3</v>
      </c>
      <c r="AD7" s="30">
        <v>3</v>
      </c>
      <c r="AE7" s="30">
        <v>1</v>
      </c>
    </row>
    <row r="8" spans="1:31" ht="105.95" customHeight="1" x14ac:dyDescent="0.2">
      <c r="A8" s="1" t="s">
        <v>14</v>
      </c>
      <c r="B8" s="17" t="s">
        <v>22</v>
      </c>
      <c r="C8" s="3">
        <v>119</v>
      </c>
      <c r="D8" s="17" t="s">
        <v>31</v>
      </c>
      <c r="E8" s="17" t="s">
        <v>32</v>
      </c>
      <c r="F8" s="2" t="s">
        <v>10</v>
      </c>
      <c r="G8" s="2" t="s">
        <v>8</v>
      </c>
      <c r="H8" s="2" t="s">
        <v>23</v>
      </c>
      <c r="I8" s="4">
        <v>20.99</v>
      </c>
      <c r="J8" s="4">
        <v>55.99</v>
      </c>
      <c r="K8" s="13">
        <v>59</v>
      </c>
      <c r="L8" s="37">
        <f>Abfrage1[[#This Row],[Number of boxes]]*Abfrage1[[#This Row],[Quantity pc in a box]]</f>
        <v>590</v>
      </c>
      <c r="M8" s="10">
        <f>Abfrage1[[#This Row],[Number of pc]]*Abfrage1[[#This Row],[RRP]]</f>
        <v>33034.1</v>
      </c>
      <c r="N8" s="30">
        <v>10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3</v>
      </c>
      <c r="AC8" s="30">
        <v>3</v>
      </c>
      <c r="AD8" s="30">
        <v>3</v>
      </c>
      <c r="AE8" s="30">
        <v>1</v>
      </c>
    </row>
    <row r="9" spans="1:31" ht="105.95" customHeight="1" x14ac:dyDescent="0.2">
      <c r="A9" s="1" t="s">
        <v>14</v>
      </c>
      <c r="B9" s="17" t="s">
        <v>22</v>
      </c>
      <c r="C9" s="3">
        <v>120</v>
      </c>
      <c r="D9" s="17" t="s">
        <v>35</v>
      </c>
      <c r="E9" s="17" t="s">
        <v>36</v>
      </c>
      <c r="F9" s="2" t="s">
        <v>10</v>
      </c>
      <c r="G9" s="2" t="s">
        <v>8</v>
      </c>
      <c r="H9" s="2" t="s">
        <v>37</v>
      </c>
      <c r="I9" s="4">
        <v>20.46</v>
      </c>
      <c r="J9" s="4">
        <v>55.99</v>
      </c>
      <c r="K9" s="13">
        <v>10</v>
      </c>
      <c r="L9" s="37">
        <f>Abfrage1[[#This Row],[Number of boxes]]*Abfrage1[[#This Row],[Quantity pc in a box]]</f>
        <v>100</v>
      </c>
      <c r="M9" s="10">
        <f>Abfrage1[[#This Row],[Number of pc]]*Abfrage1[[#This Row],[RRP]]</f>
        <v>5599</v>
      </c>
      <c r="N9" s="30">
        <v>10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>
        <v>3</v>
      </c>
      <c r="AC9" s="30">
        <v>3</v>
      </c>
      <c r="AD9" s="30">
        <v>3</v>
      </c>
      <c r="AE9" s="30">
        <v>1</v>
      </c>
    </row>
    <row r="10" spans="1:31" ht="105.95" customHeight="1" x14ac:dyDescent="0.2">
      <c r="A10" s="1" t="s">
        <v>14</v>
      </c>
      <c r="B10" s="17" t="s">
        <v>22</v>
      </c>
      <c r="C10" s="3">
        <v>121</v>
      </c>
      <c r="D10" s="17" t="s">
        <v>35</v>
      </c>
      <c r="E10" s="17" t="s">
        <v>36</v>
      </c>
      <c r="F10" s="2" t="s">
        <v>16</v>
      </c>
      <c r="G10" s="2" t="s">
        <v>8</v>
      </c>
      <c r="H10" s="2" t="s">
        <v>37</v>
      </c>
      <c r="I10" s="4">
        <v>20.46</v>
      </c>
      <c r="J10" s="4">
        <v>55.99</v>
      </c>
      <c r="K10" s="13">
        <v>31</v>
      </c>
      <c r="L10" s="37">
        <f>Abfrage1[[#This Row],[Number of boxes]]*Abfrage1[[#This Row],[Quantity pc in a box]]</f>
        <v>310</v>
      </c>
      <c r="M10" s="10">
        <f>Abfrage1[[#This Row],[Number of pc]]*Abfrage1[[#This Row],[RRP]]</f>
        <v>17356.900000000001</v>
      </c>
      <c r="N10" s="30">
        <v>10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>
        <v>3</v>
      </c>
      <c r="AC10" s="30">
        <v>3</v>
      </c>
      <c r="AD10" s="30">
        <v>3</v>
      </c>
      <c r="AE10" s="30">
        <v>1</v>
      </c>
    </row>
    <row r="11" spans="1:31" ht="105.95" customHeight="1" x14ac:dyDescent="0.2">
      <c r="A11" s="1" t="s">
        <v>14</v>
      </c>
      <c r="B11" s="17" t="s">
        <v>38</v>
      </c>
      <c r="C11" s="3">
        <v>122</v>
      </c>
      <c r="D11" s="17" t="s">
        <v>39</v>
      </c>
      <c r="E11" s="17" t="s">
        <v>40</v>
      </c>
      <c r="F11" s="2" t="s">
        <v>34</v>
      </c>
      <c r="G11" s="2" t="s">
        <v>8</v>
      </c>
      <c r="H11" s="2" t="s">
        <v>41</v>
      </c>
      <c r="I11" s="4">
        <v>17.010000000000002</v>
      </c>
      <c r="J11" s="4">
        <v>45.99</v>
      </c>
      <c r="K11" s="13">
        <v>12</v>
      </c>
      <c r="L11" s="37">
        <f>Abfrage1[[#This Row],[Number of boxes]]*Abfrage1[[#This Row],[Quantity pc in a box]]</f>
        <v>120</v>
      </c>
      <c r="M11" s="10">
        <f>Abfrage1[[#This Row],[Number of pc]]*Abfrage1[[#This Row],[RRP]]</f>
        <v>5518.8</v>
      </c>
      <c r="N11" s="30">
        <v>10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>
        <v>3</v>
      </c>
      <c r="AC11" s="30">
        <v>3</v>
      </c>
      <c r="AD11" s="30">
        <v>3</v>
      </c>
      <c r="AE11" s="30">
        <v>1</v>
      </c>
    </row>
    <row r="12" spans="1:31" ht="105.95" customHeight="1" x14ac:dyDescent="0.2">
      <c r="A12" s="1" t="s">
        <v>14</v>
      </c>
      <c r="B12" s="17" t="s">
        <v>22</v>
      </c>
      <c r="C12" s="3">
        <v>123</v>
      </c>
      <c r="D12" s="17" t="s">
        <v>42</v>
      </c>
      <c r="E12" s="17" t="s">
        <v>43</v>
      </c>
      <c r="F12" s="2" t="s">
        <v>19</v>
      </c>
      <c r="G12" s="2" t="s">
        <v>8</v>
      </c>
      <c r="H12" s="2" t="s">
        <v>23</v>
      </c>
      <c r="I12" s="4">
        <v>17.36</v>
      </c>
      <c r="J12" s="4">
        <v>45.99</v>
      </c>
      <c r="K12" s="13">
        <v>12</v>
      </c>
      <c r="L12" s="37">
        <f>Abfrage1[[#This Row],[Number of boxes]]*Abfrage1[[#This Row],[Quantity pc in a box]]</f>
        <v>120</v>
      </c>
      <c r="M12" s="10">
        <f>Abfrage1[[#This Row],[Number of pc]]*Abfrage1[[#This Row],[RRP]]</f>
        <v>5518.8</v>
      </c>
      <c r="N12" s="30">
        <v>10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>
        <v>3</v>
      </c>
      <c r="AC12" s="30">
        <v>3</v>
      </c>
      <c r="AD12" s="30">
        <v>3</v>
      </c>
      <c r="AE12" s="30">
        <v>1</v>
      </c>
    </row>
    <row r="13" spans="1:31" ht="105.95" customHeight="1" x14ac:dyDescent="0.2">
      <c r="A13" s="1" t="s">
        <v>7</v>
      </c>
      <c r="B13" s="17" t="s">
        <v>44</v>
      </c>
      <c r="C13" s="3">
        <v>133</v>
      </c>
      <c r="D13" s="17" t="s">
        <v>45</v>
      </c>
      <c r="E13" s="17" t="s">
        <v>46</v>
      </c>
      <c r="F13" s="2" t="s">
        <v>18</v>
      </c>
      <c r="G13" s="2" t="s">
        <v>8</v>
      </c>
      <c r="H13" s="2" t="s">
        <v>23</v>
      </c>
      <c r="I13" s="4">
        <v>22.47</v>
      </c>
      <c r="J13" s="4">
        <v>59.99</v>
      </c>
      <c r="K13" s="13">
        <v>12</v>
      </c>
      <c r="L13" s="37">
        <f>Abfrage1[[#This Row],[Number of boxes]]*Abfrage1[[#This Row],[Quantity pc in a box]]</f>
        <v>132</v>
      </c>
      <c r="M13" s="10">
        <f>Abfrage1[[#This Row],[Number of pc]]*Abfrage1[[#This Row],[RRP]]</f>
        <v>7918.68</v>
      </c>
      <c r="N13" s="30">
        <v>11</v>
      </c>
      <c r="O13" s="30">
        <v>1</v>
      </c>
      <c r="P13" s="30">
        <v>2</v>
      </c>
      <c r="Q13" s="30">
        <v>3</v>
      </c>
      <c r="R13" s="30">
        <v>3</v>
      </c>
      <c r="S13" s="30">
        <v>1</v>
      </c>
      <c r="T13" s="30">
        <v>1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1" ht="105.95" customHeight="1" x14ac:dyDescent="0.2">
      <c r="A14" s="1" t="s">
        <v>20</v>
      </c>
      <c r="B14" s="17" t="s">
        <v>47</v>
      </c>
      <c r="C14" s="3">
        <v>136</v>
      </c>
      <c r="D14" s="17" t="s">
        <v>48</v>
      </c>
      <c r="E14" s="17" t="s">
        <v>49</v>
      </c>
      <c r="F14" s="2" t="s">
        <v>50</v>
      </c>
      <c r="G14" s="2" t="s">
        <v>8</v>
      </c>
      <c r="H14" s="2" t="s">
        <v>23</v>
      </c>
      <c r="I14" s="4">
        <v>21.74</v>
      </c>
      <c r="J14" s="4">
        <v>59.99</v>
      </c>
      <c r="K14" s="13">
        <v>9</v>
      </c>
      <c r="L14" s="37">
        <f>Abfrage1[[#This Row],[Number of boxes]]*Abfrage1[[#This Row],[Quantity pc in a box]]</f>
        <v>81</v>
      </c>
      <c r="M14" s="10">
        <f>Abfrage1[[#This Row],[Number of pc]]*Abfrage1[[#This Row],[RRP]]</f>
        <v>4859.1900000000005</v>
      </c>
      <c r="N14" s="30">
        <v>9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>
        <v>1</v>
      </c>
      <c r="Z14" s="30">
        <v>4</v>
      </c>
      <c r="AA14" s="30">
        <v>3</v>
      </c>
      <c r="AB14" s="30"/>
      <c r="AC14" s="30"/>
      <c r="AD14" s="30"/>
      <c r="AE14" s="30"/>
    </row>
    <row r="15" spans="1:31" ht="105.95" customHeight="1" x14ac:dyDescent="0.2">
      <c r="A15" s="1" t="s">
        <v>20</v>
      </c>
      <c r="B15" s="17" t="s">
        <v>47</v>
      </c>
      <c r="C15" s="3">
        <v>137</v>
      </c>
      <c r="D15" s="17" t="s">
        <v>48</v>
      </c>
      <c r="E15" s="17" t="s">
        <v>49</v>
      </c>
      <c r="F15" s="2" t="s">
        <v>51</v>
      </c>
      <c r="G15" s="2" t="s">
        <v>8</v>
      </c>
      <c r="H15" s="2" t="s">
        <v>23</v>
      </c>
      <c r="I15" s="4">
        <v>21.74</v>
      </c>
      <c r="J15" s="4">
        <v>59.99</v>
      </c>
      <c r="K15" s="13">
        <v>20</v>
      </c>
      <c r="L15" s="37">
        <f>Abfrage1[[#This Row],[Number of boxes]]*Abfrage1[[#This Row],[Quantity pc in a box]]</f>
        <v>180</v>
      </c>
      <c r="M15" s="10">
        <f>Abfrage1[[#This Row],[Number of pc]]*Abfrage1[[#This Row],[RRP]]</f>
        <v>10798.2</v>
      </c>
      <c r="N15" s="30">
        <v>9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>
        <v>1</v>
      </c>
      <c r="Z15" s="30">
        <v>4</v>
      </c>
      <c r="AA15" s="30">
        <v>3</v>
      </c>
      <c r="AB15" s="30"/>
      <c r="AC15" s="30"/>
      <c r="AD15" s="30"/>
      <c r="AE15" s="30"/>
    </row>
    <row r="16" spans="1:31" ht="105.95" customHeight="1" x14ac:dyDescent="0.2">
      <c r="A16" s="1" t="s">
        <v>14</v>
      </c>
      <c r="B16" s="17" t="s">
        <v>22</v>
      </c>
      <c r="C16" s="3">
        <v>152</v>
      </c>
      <c r="D16" s="17" t="s">
        <v>52</v>
      </c>
      <c r="E16" s="17" t="s">
        <v>53</v>
      </c>
      <c r="F16" s="2" t="s">
        <v>33</v>
      </c>
      <c r="G16" s="2" t="s">
        <v>8</v>
      </c>
      <c r="H16" s="2" t="s">
        <v>23</v>
      </c>
      <c r="I16" s="4">
        <v>16.309999999999999</v>
      </c>
      <c r="J16" s="4">
        <v>45.99</v>
      </c>
      <c r="K16" s="13">
        <v>9</v>
      </c>
      <c r="L16" s="37">
        <f>Abfrage1[[#This Row],[Number of boxes]]*Abfrage1[[#This Row],[Quantity pc in a box]]</f>
        <v>90</v>
      </c>
      <c r="M16" s="10">
        <f>Abfrage1[[#This Row],[Number of pc]]*Abfrage1[[#This Row],[RRP]]</f>
        <v>4139.1000000000004</v>
      </c>
      <c r="N16" s="30">
        <v>10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3</v>
      </c>
      <c r="AC16" s="30">
        <v>3</v>
      </c>
      <c r="AD16" s="30">
        <v>3</v>
      </c>
      <c r="AE16" s="30">
        <v>1</v>
      </c>
    </row>
    <row r="17" spans="1:31" ht="105.95" customHeight="1" x14ac:dyDescent="0.2">
      <c r="A17" s="1" t="s">
        <v>14</v>
      </c>
      <c r="B17" s="17" t="s">
        <v>22</v>
      </c>
      <c r="C17" s="3">
        <v>158</v>
      </c>
      <c r="D17" s="17" t="s">
        <v>54</v>
      </c>
      <c r="E17" s="17" t="s">
        <v>55</v>
      </c>
      <c r="F17" s="2" t="s">
        <v>56</v>
      </c>
      <c r="G17" s="2" t="s">
        <v>8</v>
      </c>
      <c r="H17" s="2" t="s">
        <v>23</v>
      </c>
      <c r="I17" s="4">
        <v>18.46</v>
      </c>
      <c r="J17" s="4">
        <v>49.99</v>
      </c>
      <c r="K17" s="13">
        <v>10</v>
      </c>
      <c r="L17" s="37">
        <f>Abfrage1[[#This Row],[Number of boxes]]*Abfrage1[[#This Row],[Quantity pc in a box]]</f>
        <v>100</v>
      </c>
      <c r="M17" s="10">
        <f>Abfrage1[[#This Row],[Number of pc]]*Abfrage1[[#This Row],[RRP]]</f>
        <v>4999</v>
      </c>
      <c r="N17" s="30">
        <v>10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3</v>
      </c>
      <c r="AC17" s="30">
        <v>3</v>
      </c>
      <c r="AD17" s="30">
        <v>3</v>
      </c>
      <c r="AE17" s="30">
        <v>1</v>
      </c>
    </row>
    <row r="18" spans="1:31" ht="105.95" customHeight="1" x14ac:dyDescent="0.2">
      <c r="A18" s="1" t="s">
        <v>14</v>
      </c>
      <c r="B18" s="17" t="s">
        <v>57</v>
      </c>
      <c r="C18" s="3">
        <v>167</v>
      </c>
      <c r="D18" s="17" t="s">
        <v>58</v>
      </c>
      <c r="E18" s="17" t="s">
        <v>59</v>
      </c>
      <c r="F18" s="2" t="s">
        <v>61</v>
      </c>
      <c r="G18" s="2" t="s">
        <v>8</v>
      </c>
      <c r="H18" s="2" t="s">
        <v>60</v>
      </c>
      <c r="I18" s="4">
        <v>12.19</v>
      </c>
      <c r="J18" s="4">
        <v>32.99</v>
      </c>
      <c r="K18" s="13">
        <v>10</v>
      </c>
      <c r="L18" s="37">
        <f>Abfrage1[[#This Row],[Number of boxes]]*Abfrage1[[#This Row],[Quantity pc in a box]]</f>
        <v>100</v>
      </c>
      <c r="M18" s="10">
        <f>Abfrage1[[#This Row],[Number of pc]]*Abfrage1[[#This Row],[RRP]]</f>
        <v>3299</v>
      </c>
      <c r="N18" s="30">
        <v>10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3</v>
      </c>
      <c r="AC18" s="30">
        <v>3</v>
      </c>
      <c r="AD18" s="30">
        <v>3</v>
      </c>
      <c r="AE18" s="30">
        <v>1</v>
      </c>
    </row>
    <row r="19" spans="1:31" ht="105.95" customHeight="1" x14ac:dyDescent="0.2">
      <c r="A19" s="1" t="s">
        <v>14</v>
      </c>
      <c r="B19" s="17" t="s">
        <v>57</v>
      </c>
      <c r="C19" s="3">
        <v>168</v>
      </c>
      <c r="D19" s="17" t="s">
        <v>62</v>
      </c>
      <c r="E19" s="17" t="s">
        <v>63</v>
      </c>
      <c r="F19" s="2" t="s">
        <v>64</v>
      </c>
      <c r="G19" s="2" t="s">
        <v>8</v>
      </c>
      <c r="H19" s="2" t="s">
        <v>26</v>
      </c>
      <c r="I19" s="4">
        <v>12.23</v>
      </c>
      <c r="J19" s="4">
        <v>32.99</v>
      </c>
      <c r="K19" s="13">
        <v>10</v>
      </c>
      <c r="L19" s="37">
        <f>Abfrage1[[#This Row],[Number of boxes]]*Abfrage1[[#This Row],[Quantity pc in a box]]</f>
        <v>100</v>
      </c>
      <c r="M19" s="10">
        <f>Abfrage1[[#This Row],[Number of pc]]*Abfrage1[[#This Row],[RRP]]</f>
        <v>3299</v>
      </c>
      <c r="N19" s="30">
        <v>10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3</v>
      </c>
      <c r="AC19" s="30">
        <v>3</v>
      </c>
      <c r="AD19" s="30">
        <v>3</v>
      </c>
      <c r="AE19" s="30">
        <v>1</v>
      </c>
    </row>
    <row r="20" spans="1:31" ht="105.95" customHeight="1" x14ac:dyDescent="0.2">
      <c r="A20" s="1" t="s">
        <v>7</v>
      </c>
      <c r="B20" s="17" t="s">
        <v>24</v>
      </c>
      <c r="C20" s="3">
        <v>227</v>
      </c>
      <c r="D20" s="17" t="s">
        <v>67</v>
      </c>
      <c r="E20" s="17" t="s">
        <v>68</v>
      </c>
      <c r="F20" s="2" t="s">
        <v>69</v>
      </c>
      <c r="G20" s="2" t="s">
        <v>8</v>
      </c>
      <c r="H20" s="2" t="s">
        <v>9</v>
      </c>
      <c r="I20" s="4">
        <v>11.66</v>
      </c>
      <c r="J20" s="4">
        <v>34.99</v>
      </c>
      <c r="K20" s="13">
        <v>10</v>
      </c>
      <c r="L20" s="37">
        <f>Abfrage1[[#This Row],[Number of boxes]]*Abfrage1[[#This Row],[Quantity pc in a box]]</f>
        <v>110</v>
      </c>
      <c r="M20" s="10">
        <f>Abfrage1[[#This Row],[Number of pc]]*Abfrage1[[#This Row],[RRP]]</f>
        <v>3848.9</v>
      </c>
      <c r="N20" s="30">
        <v>11</v>
      </c>
      <c r="O20" s="30">
        <v>1</v>
      </c>
      <c r="P20" s="30">
        <v>2</v>
      </c>
      <c r="Q20" s="30">
        <v>3</v>
      </c>
      <c r="R20" s="30">
        <v>3</v>
      </c>
      <c r="S20" s="30">
        <v>1</v>
      </c>
      <c r="T20" s="30">
        <v>1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ht="105.95" customHeight="1" x14ac:dyDescent="0.2">
      <c r="A21" s="1" t="s">
        <v>14</v>
      </c>
      <c r="B21" s="17" t="s">
        <v>70</v>
      </c>
      <c r="C21" s="3">
        <v>236</v>
      </c>
      <c r="D21" s="17" t="s">
        <v>71</v>
      </c>
      <c r="E21" s="17" t="s">
        <v>72</v>
      </c>
      <c r="F21" s="2" t="s">
        <v>10</v>
      </c>
      <c r="G21" s="2" t="s">
        <v>65</v>
      </c>
      <c r="H21" s="2" t="s">
        <v>73</v>
      </c>
      <c r="I21" s="4">
        <v>12.78</v>
      </c>
      <c r="J21" s="4">
        <v>34.99</v>
      </c>
      <c r="K21" s="13">
        <v>4</v>
      </c>
      <c r="L21" s="37">
        <f>Abfrage1[[#This Row],[Number of boxes]]*Abfrage1[[#This Row],[Quantity pc in a box]]</f>
        <v>40</v>
      </c>
      <c r="M21" s="10">
        <f>Abfrage1[[#This Row],[Number of pc]]*Abfrage1[[#This Row],[RRP]]</f>
        <v>1399.6000000000001</v>
      </c>
      <c r="N21" s="30">
        <v>10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v>3</v>
      </c>
      <c r="AC21" s="30">
        <v>3</v>
      </c>
      <c r="AD21" s="30">
        <v>3</v>
      </c>
      <c r="AE21" s="30">
        <v>1</v>
      </c>
    </row>
    <row r="22" spans="1:31" ht="105.95" customHeight="1" x14ac:dyDescent="0.2">
      <c r="A22" s="1" t="s">
        <v>12</v>
      </c>
      <c r="B22" s="17" t="s">
        <v>24</v>
      </c>
      <c r="C22" s="3">
        <v>246</v>
      </c>
      <c r="D22" s="17" t="s">
        <v>74</v>
      </c>
      <c r="E22" s="17" t="s">
        <v>75</v>
      </c>
      <c r="F22" s="2" t="s">
        <v>76</v>
      </c>
      <c r="G22" s="2" t="s">
        <v>65</v>
      </c>
      <c r="H22" s="2" t="s">
        <v>23</v>
      </c>
      <c r="I22" s="4">
        <v>18.38</v>
      </c>
      <c r="J22" s="4">
        <v>49.99</v>
      </c>
      <c r="K22" s="13">
        <v>5</v>
      </c>
      <c r="L22" s="37">
        <f>Abfrage1[[#This Row],[Number of boxes]]*Abfrage1[[#This Row],[Quantity pc in a box]]</f>
        <v>40</v>
      </c>
      <c r="M22" s="10">
        <f>Abfrage1[[#This Row],[Number of pc]]*Abfrage1[[#This Row],[RRP]]</f>
        <v>1999.6000000000001</v>
      </c>
      <c r="N22" s="30">
        <v>8</v>
      </c>
      <c r="O22" s="30"/>
      <c r="P22" s="30">
        <v>1</v>
      </c>
      <c r="Q22" s="30">
        <v>2</v>
      </c>
      <c r="R22" s="30">
        <v>2</v>
      </c>
      <c r="S22" s="30">
        <v>2</v>
      </c>
      <c r="T22" s="30">
        <v>1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ht="105.95" customHeight="1" x14ac:dyDescent="0.2">
      <c r="A23" s="1" t="s">
        <v>12</v>
      </c>
      <c r="B23" s="17" t="s">
        <v>24</v>
      </c>
      <c r="C23" s="3">
        <v>250</v>
      </c>
      <c r="D23" s="17" t="s">
        <v>77</v>
      </c>
      <c r="E23" s="17" t="s">
        <v>75</v>
      </c>
      <c r="F23" s="2" t="s">
        <v>78</v>
      </c>
      <c r="G23" s="2" t="s">
        <v>65</v>
      </c>
      <c r="H23" s="2" t="s">
        <v>9</v>
      </c>
      <c r="I23" s="4">
        <v>18.38</v>
      </c>
      <c r="J23" s="4">
        <v>49.99</v>
      </c>
      <c r="K23" s="13">
        <v>5</v>
      </c>
      <c r="L23" s="37">
        <f>Abfrage1[[#This Row],[Number of boxes]]*Abfrage1[[#This Row],[Quantity pc in a box]]</f>
        <v>40</v>
      </c>
      <c r="M23" s="10">
        <f>Abfrage1[[#This Row],[Number of pc]]*Abfrage1[[#This Row],[RRP]]</f>
        <v>1999.6000000000001</v>
      </c>
      <c r="N23" s="30">
        <v>8</v>
      </c>
      <c r="O23" s="30"/>
      <c r="P23" s="30">
        <v>1</v>
      </c>
      <c r="Q23" s="30">
        <v>2</v>
      </c>
      <c r="R23" s="30">
        <v>2</v>
      </c>
      <c r="S23" s="30">
        <v>2</v>
      </c>
      <c r="T23" s="30">
        <v>1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105.95" customHeight="1" x14ac:dyDescent="0.2">
      <c r="A24" s="1" t="s">
        <v>12</v>
      </c>
      <c r="B24" s="17" t="s">
        <v>24</v>
      </c>
      <c r="C24" s="3">
        <v>251</v>
      </c>
      <c r="D24" s="17" t="s">
        <v>77</v>
      </c>
      <c r="E24" s="17" t="s">
        <v>75</v>
      </c>
      <c r="F24" s="2" t="s">
        <v>79</v>
      </c>
      <c r="G24" s="2" t="s">
        <v>65</v>
      </c>
      <c r="H24" s="2" t="s">
        <v>9</v>
      </c>
      <c r="I24" s="4">
        <v>18.38</v>
      </c>
      <c r="J24" s="4">
        <v>49.99</v>
      </c>
      <c r="K24" s="13">
        <v>9</v>
      </c>
      <c r="L24" s="37">
        <f>Abfrage1[[#This Row],[Number of boxes]]*Abfrage1[[#This Row],[Quantity pc in a box]]</f>
        <v>72</v>
      </c>
      <c r="M24" s="10">
        <f>Abfrage1[[#This Row],[Number of pc]]*Abfrage1[[#This Row],[RRP]]</f>
        <v>3599.28</v>
      </c>
      <c r="N24" s="30">
        <v>8</v>
      </c>
      <c r="O24" s="30"/>
      <c r="P24" s="30">
        <v>1</v>
      </c>
      <c r="Q24" s="30">
        <v>2</v>
      </c>
      <c r="R24" s="30">
        <v>2</v>
      </c>
      <c r="S24" s="30">
        <v>2</v>
      </c>
      <c r="T24" s="30">
        <v>1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105.95" customHeight="1" x14ac:dyDescent="0.2">
      <c r="A25" s="1" t="s">
        <v>12</v>
      </c>
      <c r="B25" s="17" t="s">
        <v>24</v>
      </c>
      <c r="C25" s="3">
        <v>262</v>
      </c>
      <c r="D25" s="17" t="s">
        <v>80</v>
      </c>
      <c r="E25" s="17" t="s">
        <v>81</v>
      </c>
      <c r="F25" s="2" t="s">
        <v>66</v>
      </c>
      <c r="G25" s="2" t="s">
        <v>65</v>
      </c>
      <c r="H25" s="2" t="s">
        <v>82</v>
      </c>
      <c r="I25" s="4">
        <v>17.579999999999998</v>
      </c>
      <c r="J25" s="4">
        <v>49.99</v>
      </c>
      <c r="K25" s="13">
        <v>7</v>
      </c>
      <c r="L25" s="37">
        <f>Abfrage1[[#This Row],[Number of boxes]]*Abfrage1[[#This Row],[Quantity pc in a box]]</f>
        <v>56</v>
      </c>
      <c r="M25" s="10">
        <f>Abfrage1[[#This Row],[Number of pc]]*Abfrage1[[#This Row],[RRP]]</f>
        <v>2799.44</v>
      </c>
      <c r="N25" s="30">
        <v>8</v>
      </c>
      <c r="O25" s="30"/>
      <c r="P25" s="30">
        <v>1</v>
      </c>
      <c r="Q25" s="30">
        <v>2</v>
      </c>
      <c r="R25" s="30">
        <v>2</v>
      </c>
      <c r="S25" s="30">
        <v>2</v>
      </c>
      <c r="T25" s="30">
        <v>1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05.95" customHeight="1" x14ac:dyDescent="0.2">
      <c r="A26" s="1" t="s">
        <v>12</v>
      </c>
      <c r="B26" s="17" t="s">
        <v>25</v>
      </c>
      <c r="C26" s="3">
        <v>264</v>
      </c>
      <c r="D26" s="17" t="s">
        <v>83</v>
      </c>
      <c r="E26" s="17" t="s">
        <v>84</v>
      </c>
      <c r="F26" s="2" t="s">
        <v>85</v>
      </c>
      <c r="G26" s="2" t="s">
        <v>65</v>
      </c>
      <c r="H26" s="2" t="s">
        <v>86</v>
      </c>
      <c r="I26" s="4">
        <v>33.06</v>
      </c>
      <c r="J26" s="4">
        <v>89.99</v>
      </c>
      <c r="K26" s="13">
        <v>5</v>
      </c>
      <c r="L26" s="37">
        <f>Abfrage1[[#This Row],[Number of boxes]]*Abfrage1[[#This Row],[Quantity pc in a box]]</f>
        <v>40</v>
      </c>
      <c r="M26" s="10">
        <f>Abfrage1[[#This Row],[Number of pc]]*Abfrage1[[#This Row],[RRP]]</f>
        <v>3599.6</v>
      </c>
      <c r="N26" s="30">
        <v>8</v>
      </c>
      <c r="O26" s="30"/>
      <c r="P26" s="30"/>
      <c r="Q26" s="30"/>
      <c r="R26" s="30"/>
      <c r="S26" s="30"/>
      <c r="T26" s="30"/>
      <c r="U26" s="30"/>
      <c r="V26" s="30">
        <v>3</v>
      </c>
      <c r="W26" s="30">
        <v>3</v>
      </c>
      <c r="X26" s="30">
        <v>2</v>
      </c>
      <c r="Y26" s="30"/>
      <c r="Z26" s="30"/>
      <c r="AA26" s="30"/>
      <c r="AB26" s="30"/>
      <c r="AC26" s="30"/>
      <c r="AD26" s="30"/>
      <c r="AE26" s="30"/>
    </row>
    <row r="27" spans="1:31" ht="105.95" customHeight="1" x14ac:dyDescent="0.2">
      <c r="A27" s="1" t="s">
        <v>7</v>
      </c>
      <c r="B27" s="17" t="s">
        <v>44</v>
      </c>
      <c r="C27" s="3">
        <v>266</v>
      </c>
      <c r="D27" s="17" t="s">
        <v>87</v>
      </c>
      <c r="E27" s="17" t="s">
        <v>88</v>
      </c>
      <c r="F27" s="2" t="s">
        <v>19</v>
      </c>
      <c r="G27" s="2" t="s">
        <v>89</v>
      </c>
      <c r="H27" s="2" t="s">
        <v>23</v>
      </c>
      <c r="I27" s="4">
        <v>15.36</v>
      </c>
      <c r="J27" s="4">
        <v>39.99</v>
      </c>
      <c r="K27" s="13">
        <v>5</v>
      </c>
      <c r="L27" s="37">
        <f>Abfrage1[[#This Row],[Number of boxes]]*Abfrage1[[#This Row],[Quantity pc in a box]]</f>
        <v>50</v>
      </c>
      <c r="M27" s="10">
        <f>Abfrage1[[#This Row],[Number of pc]]*Abfrage1[[#This Row],[RRP]]</f>
        <v>1999.5</v>
      </c>
      <c r="N27" s="30">
        <v>10</v>
      </c>
      <c r="O27" s="30"/>
      <c r="P27" s="30">
        <v>4</v>
      </c>
      <c r="Q27" s="30">
        <v>4</v>
      </c>
      <c r="R27" s="30">
        <v>2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105.95" customHeight="1" x14ac:dyDescent="0.2">
      <c r="A28" s="1" t="s">
        <v>7</v>
      </c>
      <c r="B28" s="17" t="s">
        <v>44</v>
      </c>
      <c r="C28" s="3">
        <v>267</v>
      </c>
      <c r="D28" s="17" t="s">
        <v>87</v>
      </c>
      <c r="E28" s="17" t="s">
        <v>88</v>
      </c>
      <c r="F28" s="2" t="s">
        <v>13</v>
      </c>
      <c r="G28" s="2" t="s">
        <v>89</v>
      </c>
      <c r="H28" s="2" t="s">
        <v>23</v>
      </c>
      <c r="I28" s="4">
        <v>15.36</v>
      </c>
      <c r="J28" s="4">
        <v>39.99</v>
      </c>
      <c r="K28" s="13">
        <v>10</v>
      </c>
      <c r="L28" s="37">
        <f>Abfrage1[[#This Row],[Number of boxes]]*Abfrage1[[#This Row],[Quantity pc in a box]]</f>
        <v>100</v>
      </c>
      <c r="M28" s="10">
        <f>Abfrage1[[#This Row],[Number of pc]]*Abfrage1[[#This Row],[RRP]]</f>
        <v>3999</v>
      </c>
      <c r="N28" s="30">
        <v>10</v>
      </c>
      <c r="O28" s="30"/>
      <c r="P28" s="30">
        <v>4</v>
      </c>
      <c r="Q28" s="30">
        <v>4</v>
      </c>
      <c r="R28" s="30">
        <v>2</v>
      </c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05.95" customHeight="1" x14ac:dyDescent="0.2">
      <c r="A29" s="1" t="s">
        <v>7</v>
      </c>
      <c r="B29" s="17" t="s">
        <v>21</v>
      </c>
      <c r="C29" s="3">
        <v>273</v>
      </c>
      <c r="D29" s="17" t="s">
        <v>90</v>
      </c>
      <c r="E29" s="17" t="s">
        <v>17</v>
      </c>
      <c r="F29" s="2" t="s">
        <v>27</v>
      </c>
      <c r="G29" s="2" t="s">
        <v>8</v>
      </c>
      <c r="H29" s="2" t="s">
        <v>15</v>
      </c>
      <c r="I29" s="4">
        <v>10.7</v>
      </c>
      <c r="J29" s="4">
        <v>29.99</v>
      </c>
      <c r="K29" s="13">
        <v>1</v>
      </c>
      <c r="L29" s="37">
        <f>Abfrage1[[#This Row],[Number of boxes]]*Abfrage1[[#This Row],[Quantity pc in a box]]</f>
        <v>11</v>
      </c>
      <c r="M29" s="10">
        <f>Abfrage1[[#This Row],[Number of pc]]*Abfrage1[[#This Row],[RRP]]</f>
        <v>329.89</v>
      </c>
      <c r="N29" s="30">
        <v>11</v>
      </c>
      <c r="O29" s="30"/>
      <c r="P29" s="30">
        <v>3</v>
      </c>
      <c r="Q29" s="30">
        <v>3</v>
      </c>
      <c r="R29" s="30">
        <v>4</v>
      </c>
      <c r="S29" s="30">
        <v>1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x14ac:dyDescent="0.2">
      <c r="A30" s="19"/>
      <c r="B30" s="20"/>
      <c r="C30" s="21"/>
      <c r="D30" s="20"/>
      <c r="E30" s="20"/>
      <c r="F30" s="21"/>
      <c r="G30" s="21"/>
      <c r="H30" s="21"/>
      <c r="I30" s="5"/>
      <c r="J30" s="5"/>
      <c r="K30" s="22" t="s">
        <v>115</v>
      </c>
      <c r="L30" s="38">
        <f>SUBTOTAL(109,Abfrage1[Number of pc])</f>
        <v>3507</v>
      </c>
      <c r="M30" s="36">
        <f>SUBTOTAL(109,Abfrage1[Total RRP
])</f>
        <v>183569.93000000005</v>
      </c>
      <c r="N30" s="31"/>
      <c r="O30" s="32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</sheetData>
  <mergeCells count="1">
    <mergeCell ref="O2:AE2"/>
  </mergeCells>
  <phoneticPr fontId="2" type="noConversion"/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/ V o 3 W 7 m m k 8 W l A A A A 9 g A A A B I A H A B D b 2 5 m a W c v U G F j a 2 F n Z S 5 4 b W w g o h g A K K A U A A A A A A A A A A A A A A A A A A A A A A A A A A A A h Y 9 N D o I w G E S v Q r q n P 2 i U m I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w m 8 e Y A h k h Z N p 8 h W j Y + 2 x / I C y 7 y n W t 4 r k K V 2 s g Y w T y / s A f U E s D B B Q A A g A I A P 1 a N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W j d b K I p H u A 4 A A A A R A A A A E w A c A E Z v c m 1 1 b G F z L 1 N l Y 3 R p b 2 4 x L m 0 g o h g A K K A U A A A A A A A A A A A A A A A A A A A A A A A A A A A A K 0 5 N L s n M z 1 M I h t C G 1 g B Q S w E C L Q A U A A I A C A D 9 W j d b u a a T x a U A A A D 2 A A A A E g A A A A A A A A A A A A A A A A A A A A A A Q 2 9 u Z m l n L 1 B h Y 2 t h Z 2 U u e G 1 s U E s B A i 0 A F A A C A A g A / V o 3 W w / K 6 a u k A A A A 6 Q A A A B M A A A A A A A A A A A A A A A A A 8 Q A A A F t D b 2 5 0 Z W 5 0 X 1 R 5 c G V z X S 5 4 b W x Q S w E C L Q A U A A I A C A D 9 W j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o S 0 T j M L V 0 S S M F d h i 2 K t f g A A A A A C A A A A A A A Q Z g A A A A E A A C A A A A C v H k O s / N v 4 4 G 1 / p x I 9 7 5 d B i 1 c j 0 I U u q c 6 v K P A f J Y g q / Q A A A A A O g A A A A A I A A C A A A A A H I d o J Y q 3 L o 2 7 i U H E q y V B P t V Q A F X h K m Z P m R c z V 4 3 6 c G l A A A A D u k 4 2 q m E X 2 p F H Y + 8 m v k K 4 M 7 n v v i F K M x 4 2 q Q R V I h E e 9 l b 0 r a w V Q T o y M S N w n v X U T B 0 o X J D / w i O T Y v Y x 5 R N B E Z E M A V g M r q + B v t e r S / T 5 s s L 5 4 P 0 A A A A B Z r 9 f H j Q O c n A j F F U F 2 f W P k A K S j c O y 5 + A G p y t Y Y v S u p Q 3 Y i 5 r 2 L 3 q L M + 4 W F i e X M r 2 d N b z E b 2 r 4 q e K c 3 G 2 R D K F z c < / D a t a M a s h u p > 
</file>

<file path=customXml/itemProps1.xml><?xml version="1.0" encoding="utf-8"?>
<ds:datastoreItem xmlns:ds="http://schemas.openxmlformats.org/officeDocument/2006/customXml" ds:itemID="{F1876A1D-0C78-4C83-9327-0C705CD203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2025-09-23T09:19:21Z</dcterms:created>
  <dcterms:modified xsi:type="dcterms:W3CDTF">2025-10-09T13:15:23Z</dcterms:modified>
</cp:coreProperties>
</file>